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20" yWindow="2120" windowWidth="27620" windowHeight="1738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<sst xmlns="http://schemas.openxmlformats.org/spreadsheetml/2006/main" count="52" uniqueCount="45">
  <si>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</si>
  <si>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</si>
  <si>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</si>
  <si>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</si>
  <si>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</si>
  <si>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</si>
  <si>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</si>
  <si>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</si>
  <si>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</si>
  <si>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</si>
  <si>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0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</si>
  <si>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</si>
  <si>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</si>
  <si>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</si>
  <si>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</si>
  <si>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</si>
  <si>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</si>
  <si>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</si>
  <si>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</si>
  <si>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</si>
  <si>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</si>
  <si>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</si>
  <si>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</si>
  <si>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</si>
  <si>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</si>
  <si>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</si>
  <si>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</si>
  <si>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</si>
  <si>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</si>
  <si>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</si>
  <si>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</si>
  <si>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</si>
  <si>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</si>
  <si>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</si>
  <si>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</si>
  <si>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</si>
  <si>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</si>
  <si>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</si>
  <si>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Morebath Parish Council</t>
  </si>
  <si>
    <t>DV0255</t>
  </si>
  <si>
    <t>2018/19</t>
  </si>
  <si>
    <t>2019/20</t>
  </si>
  <si>
    <t>Reserves being built up to tarmac car park.</t>
  </si>
  <si>
    <t>Signage to deter large lorries from using small country lanes is also planned.</t>
  </si>
  <si>
    <t>More facilities planned for public open space.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</si>
</sst>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workbookViewId="0" topLeftCell="D1">
      <selection activeCell="N25" sqref="N2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421875" style="3" customWidth="1"/>
    <col min="9" max="11" width="9.140625" style="3" hidden="1" customWidth="1"/>
    <col min="12" max="12" width="13.28125" style="3" customWidth="1"/>
    <col min="13" max="13" width="68.28125" style="12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6.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2.75">
      <c r="A4" s="1" t="s">
        <v>37</v>
      </c>
    </row>
    <row r="5" spans="1:13" ht="83.25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2.75">
      <c r="A6" s="30"/>
    </row>
    <row r="7" spans="1:14" ht="12.75">
      <c r="A7" s="30"/>
      <c r="D7" s="4"/>
      <c r="F7" s="4"/>
      <c r="N7" s="27"/>
    </row>
    <row r="8" spans="4:14" ht="25.5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2.7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3.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18667</v>
      </c>
      <c r="F11" s="8">
        <v>19247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3.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5990</v>
      </c>
      <c r="F13" s="8">
        <v>5927</v>
      </c>
      <c r="G13" s="5">
        <f>F13-D13</f>
        <v>-63</v>
      </c>
      <c r="H13" s="6">
        <f>IF((D13&gt;F13),(D13-F13)/D13,IF(D13&lt;F13,-(D13-F13)/D13,IF(D13=F13,0)))</f>
        <v>0.010517529215358931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3.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102</v>
      </c>
      <c r="F15" s="8">
        <v>13</v>
      </c>
      <c r="G15" s="5">
        <f>F15-D15</f>
        <v>-89</v>
      </c>
      <c r="H15" s="6">
        <f>IF((D15&gt;F15),(D15-F15)/D15,IF(D15&lt;F15,-(D15-F15)/D15,IF(D15=F15,0)))</f>
        <v>0.8725490196078431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Explanation not required, difference less than £200</v>
      </c>
      <c r="N15" s="13"/>
    </row>
    <row r="16" spans="4:14" ht="13.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1591</v>
      </c>
      <c r="F17" s="8">
        <v>1525</v>
      </c>
      <c r="G17" s="5">
        <f>F17-D17</f>
        <v>-66</v>
      </c>
      <c r="H17" s="6">
        <f>IF((D17&gt;F17),(D17-F17)/D17,IF(D17&lt;F17,-(D17-F17)/D17,IF(D17=F17,0)))</f>
        <v>0.041483343808925204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3.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3.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3921</v>
      </c>
      <c r="F21" s="8">
        <v>3793</v>
      </c>
      <c r="G21" s="5">
        <f>F21-D21</f>
        <v>-128</v>
      </c>
      <c r="H21" s="6">
        <f>IF((D21&gt;F21),(D21-F21)/D21,IF(D21&lt;F21,-(D21-F21)/D21,IF(D21=F21,0)))</f>
        <v>0.03264473348635552</v>
      </c>
      <c r="I21" s="3">
        <f>IF(D21-F21&lt;200,0,IF(D21-F21&gt;200,1,IF(D21-F21=200,1)))</f>
        <v>0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3.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19247</v>
      </c>
      <c r="F23" s="2">
        <f>F11+F13+F15-F17-F19-F21</f>
        <v>19869</v>
      </c>
      <c r="G23" s="5"/>
      <c r="H23" s="6"/>
      <c r="K23" s="4"/>
      <c r="L23" s="4"/>
      <c r="M23" s="14" t="s">
        <v>12</v>
      </c>
      <c r="N23" s="23" t="s">
        <v>42</v>
      </c>
    </row>
    <row r="24" spans="1:14" s="17" customFormat="1" ht="39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43</v>
      </c>
    </row>
    <row r="25" spans="4:14" ht="13.5" thickBot="1">
      <c r="D25" s="5"/>
      <c r="F25" s="5"/>
      <c r="G25" s="5"/>
      <c r="H25" s="6"/>
      <c r="K25" s="4"/>
      <c r="L25" s="4"/>
      <c r="N25" s="23" t="s">
        <v>44</v>
      </c>
    </row>
    <row r="26" spans="1:14" ht="19.5" customHeight="1" thickBot="1">
      <c r="A26" s="42" t="s">
        <v>9</v>
      </c>
      <c r="B26" s="42"/>
      <c r="C26" s="42"/>
      <c r="D26" s="8">
        <v>19247</v>
      </c>
      <c r="F26" s="8">
        <v>19869</v>
      </c>
      <c r="G26" s="5"/>
      <c r="H26" s="6"/>
      <c r="K26" s="4"/>
      <c r="L26" s="4"/>
      <c r="M26" s="15" t="s">
        <v>12</v>
      </c>
      <c r="N26" s="23"/>
    </row>
    <row r="27" spans="4:14" ht="13.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9559</v>
      </c>
      <c r="F28" s="8">
        <v>9559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3.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2.75">
      <c r="H31" s="6"/>
      <c r="K31" s="4"/>
      <c r="L31" s="4"/>
      <c r="N31" s="23"/>
    </row>
    <row r="32" ht="12.7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2.7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2.7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H7" sqref="H7"/>
    </sheetView>
  </sheetViews>
  <sheetFormatPr defaultColWidth="8.8515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3.5">
      <c r="A3" t="s">
        <v>23</v>
      </c>
    </row>
    <row r="5" spans="4:6" ht="13.5">
      <c r="D5" s="31" t="s">
        <v>1</v>
      </c>
      <c r="E5" s="31" t="s">
        <v>1</v>
      </c>
      <c r="F5" s="31" t="s">
        <v>1</v>
      </c>
    </row>
    <row r="6" ht="13.5">
      <c r="A6" s="31" t="s">
        <v>24</v>
      </c>
    </row>
    <row r="7" spans="2:4" ht="13.5">
      <c r="B7" s="34" t="s">
        <v>27</v>
      </c>
      <c r="D7" s="34"/>
    </row>
    <row r="8" spans="2:4" ht="15" customHeight="1">
      <c r="B8" s="34" t="s">
        <v>28</v>
      </c>
      <c r="D8" s="34"/>
    </row>
    <row r="9" spans="2:4" ht="13.5">
      <c r="B9" s="34" t="s">
        <v>29</v>
      </c>
      <c r="D9" s="34"/>
    </row>
    <row r="10" spans="2:4" ht="13.5">
      <c r="B10" s="34" t="s">
        <v>30</v>
      </c>
      <c r="D10" s="34"/>
    </row>
    <row r="11" spans="2:4" ht="13.5">
      <c r="B11" s="34" t="s">
        <v>31</v>
      </c>
      <c r="D11" s="34"/>
    </row>
    <row r="12" spans="2:4" ht="13.5">
      <c r="B12" s="34" t="s">
        <v>32</v>
      </c>
      <c r="D12" s="34"/>
    </row>
    <row r="13" spans="2:4" ht="13.5">
      <c r="B13" s="34" t="s">
        <v>33</v>
      </c>
      <c r="D13" s="34"/>
    </row>
    <row r="14" ht="13.5">
      <c r="E14" s="33">
        <f>SUM(D7:D13)</f>
        <v>0</v>
      </c>
    </row>
    <row r="16" spans="1:4" ht="13.5">
      <c r="A16" s="31" t="s">
        <v>25</v>
      </c>
      <c r="D16" s="34"/>
    </row>
    <row r="17" ht="13.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Susan Squire</cp:lastModifiedBy>
  <dcterms:created xsi:type="dcterms:W3CDTF">2012-07-11T10:01:28Z</dcterms:created>
  <dcterms:modified xsi:type="dcterms:W3CDTF">2020-05-19T10:53:11Z</dcterms:modified>
  <cp:category/>
  <cp:version/>
  <cp:contentType/>
  <cp:contentStatus/>
</cp:coreProperties>
</file>